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rivilligvest.sharepoint.com/administration/Delte dokumenter/Bestyrelsen/"/>
    </mc:Choice>
  </mc:AlternateContent>
  <xr:revisionPtr revIDLastSave="0" documentId="8_{6073C035-525A-487F-863F-A93CAA5015C0}" xr6:coauthVersionLast="47" xr6:coauthVersionMax="47" xr10:uidLastSave="{00000000-0000-0000-0000-000000000000}"/>
  <bookViews>
    <workbookView xWindow="780" yWindow="780" windowWidth="21600" windowHeight="11295" xr2:uid="{555DEB94-0A21-46E6-8908-51BDF3C82F6D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6" i="1" l="1"/>
  <c r="J21" i="1" s="1"/>
  <c r="L56" i="1"/>
  <c r="L21" i="1" s="1"/>
  <c r="H50" i="1"/>
  <c r="H20" i="1" s="1"/>
  <c r="H74" i="1"/>
  <c r="H22" i="1" s="1"/>
  <c r="H56" i="1"/>
  <c r="H21" i="1" s="1"/>
  <c r="L74" i="1"/>
  <c r="L22" i="1" s="1"/>
  <c r="J74" i="1"/>
  <c r="J22" i="1" s="1"/>
  <c r="F74" i="1"/>
  <c r="F22" i="1" s="1"/>
  <c r="D81" i="1"/>
  <c r="D23" i="1" s="1"/>
  <c r="D88" i="1"/>
  <c r="D74" i="1"/>
  <c r="D22" i="1" s="1"/>
  <c r="D50" i="1"/>
  <c r="D20" i="1" s="1"/>
  <c r="L88" i="1"/>
  <c r="L24" i="1" s="1"/>
  <c r="J88" i="1"/>
  <c r="J24" i="1" s="1"/>
  <c r="H88" i="1"/>
  <c r="H24" i="1" s="1"/>
  <c r="F88" i="1"/>
  <c r="L81" i="1"/>
  <c r="L23" i="1" s="1"/>
  <c r="L50" i="1"/>
  <c r="L20" i="1" s="1"/>
  <c r="L17" i="1"/>
  <c r="J81" i="1"/>
  <c r="J23" i="1" s="1"/>
  <c r="H81" i="1"/>
  <c r="H23" i="1" s="1"/>
  <c r="F81" i="1"/>
  <c r="F23" i="1" s="1"/>
  <c r="F50" i="1"/>
  <c r="F20" i="1" s="1"/>
  <c r="J17" i="1"/>
  <c r="D17" i="1"/>
  <c r="H17" i="1"/>
  <c r="F17" i="1"/>
  <c r="F33" i="1" l="1"/>
  <c r="F35" i="1" s="1"/>
  <c r="D33" i="1"/>
  <c r="D35" i="1" s="1"/>
  <c r="L33" i="1"/>
  <c r="L35" i="1" s="1"/>
  <c r="H33" i="1"/>
  <c r="H35" i="1" s="1"/>
  <c r="J50" i="1"/>
  <c r="J20" i="1" s="1"/>
  <c r="J33" i="1" l="1"/>
  <c r="J35" i="1" s="1"/>
</calcChain>
</file>

<file path=xl/sharedStrings.xml><?xml version="1.0" encoding="utf-8"?>
<sst xmlns="http://schemas.openxmlformats.org/spreadsheetml/2006/main" count="102" uniqueCount="89">
  <si>
    <t>FrivilligVest's budget for årene 2025-2026</t>
  </si>
  <si>
    <t>Gennemgået og godkendt på bestyrelsesmøde den 13. november 2024</t>
  </si>
  <si>
    <t>Regnskab '22</t>
  </si>
  <si>
    <t>Regnskab '23</t>
  </si>
  <si>
    <t>Forventet '24</t>
  </si>
  <si>
    <t>Budget '25</t>
  </si>
  <si>
    <t>Budget '26</t>
  </si>
  <si>
    <t>INDTÆGTER</t>
  </si>
  <si>
    <t>Driftstilskud</t>
  </si>
  <si>
    <t>Socialministeriet Grundfinansiering (FRIG)</t>
  </si>
  <si>
    <t>Vi imødeser en snarligt forhøjelse samt pristalsregulering af det årlige driftstilskud fra Social- &amp; Boligstyrelsen.</t>
  </si>
  <si>
    <t>Ringkøbing-Skjern Kommune (§18 driftstilskud til Frivilligcenter)</t>
  </si>
  <si>
    <t>Vi vil i 2025 søge RKSK om at få forhøjet det årlige driftstilskud svarende til de overenskomstmæssige stigninger i løn og pension</t>
  </si>
  <si>
    <t>Ringkøbing-Skjern Kommune (§18 driftstilskud til Selvhjælp)</t>
  </si>
  <si>
    <t>Ringkøbing-Skjern Kommune (Kultur &amp; Fritid, driftstilskud til Lydavisen)</t>
  </si>
  <si>
    <t>Ringkøbing-Skjern Kommune (Kultur &amp; Fritid, vækstpuljemidler)</t>
  </si>
  <si>
    <t>Projekter &amp; aktiviteter</t>
  </si>
  <si>
    <t>Eksterne fonde</t>
  </si>
  <si>
    <t xml:space="preserve">I 2025 har vi på nuværende tidspunkt tilsagn om fondstilskud på kr. 240.000 (60.000 til mandeprojekt og 180.500 (35.000+145.500) ti forlængelse af Trivselsgruppeprojektet). Vi søger flere fondsmidler </t>
  </si>
  <si>
    <t>Lønrefusion fra projekter</t>
  </si>
  <si>
    <t>I 2025 modtager vi fra RKSK i alt cirka kr. 87.000 for vores ekstraordinære timeforbrug til henholdsvis WestAwards (63.000) og Lysfestival (24.000)</t>
  </si>
  <si>
    <t>Øvrige aktiviteter</t>
  </si>
  <si>
    <t>På Projektkontoen råder vi over en buffer på kr 133.000, der må anvendes til at finansiere internt timeforbrug til aktiviteter, der kommer det brede foreningsliv til gode.</t>
  </si>
  <si>
    <t>SAMLEDE INDTÆGTER</t>
  </si>
  <si>
    <t>UDGIFTER</t>
  </si>
  <si>
    <t>Note-1: Personaleomkostninger</t>
  </si>
  <si>
    <t>Se note-1</t>
  </si>
  <si>
    <t>Note-2: Salgs- &amp; Rejseomkostninger</t>
  </si>
  <si>
    <t>Se note-2</t>
  </si>
  <si>
    <t>Note-3: Administrationsomkostninger</t>
  </si>
  <si>
    <t>Se note-3</t>
  </si>
  <si>
    <t>Note-4: Lokaleomkostninger</t>
  </si>
  <si>
    <t>Se note 4</t>
  </si>
  <si>
    <t>Note-5: Finansielle omkostninger</t>
  </si>
  <si>
    <t>Se note 5</t>
  </si>
  <si>
    <r>
      <t xml:space="preserve">Hovedaktivitet </t>
    </r>
    <r>
      <rPr>
        <b/>
        <i/>
        <sz val="12"/>
        <color theme="1"/>
        <rFont val="Calibri"/>
        <family val="2"/>
        <scheme val="minor"/>
      </rPr>
      <t>Selvhjælp</t>
    </r>
  </si>
  <si>
    <r>
      <t xml:space="preserve">Hovedaktivitet </t>
    </r>
    <r>
      <rPr>
        <b/>
        <i/>
        <sz val="12"/>
        <color theme="1"/>
        <rFont val="Calibri"/>
        <family val="2"/>
        <scheme val="minor"/>
      </rPr>
      <t>Foreningsservice</t>
    </r>
  </si>
  <si>
    <r>
      <t xml:space="preserve">Hovedaktivitet </t>
    </r>
    <r>
      <rPr>
        <b/>
        <i/>
        <sz val="12"/>
        <color theme="1"/>
        <rFont val="Calibri"/>
        <family val="2"/>
        <scheme val="minor"/>
      </rPr>
      <t>Samarbejdsprojekter</t>
    </r>
  </si>
  <si>
    <r>
      <t xml:space="preserve">Øremærket projekt </t>
    </r>
    <r>
      <rPr>
        <b/>
        <i/>
        <sz val="12"/>
        <color theme="1"/>
        <rFont val="Calibri"/>
        <family val="2"/>
        <scheme val="minor"/>
      </rPr>
      <t>Lydavis</t>
    </r>
  </si>
  <si>
    <t>Ekstraordinære omkostninger</t>
  </si>
  <si>
    <t>Porto &amp; gebyrer</t>
  </si>
  <si>
    <t>Øvrige projekter/aktiviteter</t>
  </si>
  <si>
    <t>Uforbrugte projektmidler overført til næste år</t>
  </si>
  <si>
    <t>SAMLEDE UDGIFTER</t>
  </si>
  <si>
    <t>RESULTAT</t>
  </si>
  <si>
    <t>Budget '24</t>
  </si>
  <si>
    <t>Lønninger</t>
  </si>
  <si>
    <t>Pensioner, arbejdsgiver</t>
  </si>
  <si>
    <t>Regulering af feriepengeforpligtelser</t>
  </si>
  <si>
    <t>ATP og sociale bidrag</t>
  </si>
  <si>
    <t>Personale- og mødeudgifter</t>
  </si>
  <si>
    <t>Kurser og studieture</t>
  </si>
  <si>
    <t>Rejse- og kørselsgodtgørelse</t>
  </si>
  <si>
    <t>Sygedagpengerefusion</t>
  </si>
  <si>
    <t>Løn fordelt til projekter</t>
  </si>
  <si>
    <t>Løn fordelt til ekstraordinære poster</t>
  </si>
  <si>
    <t>Personaleomkostninger i alt</t>
  </si>
  <si>
    <t>Gaver og blomster</t>
  </si>
  <si>
    <t>Rejseudgifter</t>
  </si>
  <si>
    <t>Annoncer og reklame</t>
  </si>
  <si>
    <t>Salgs- &amp; Rejseomkostninger i alt</t>
  </si>
  <si>
    <t/>
  </si>
  <si>
    <t>Mindre anskaffelser</t>
  </si>
  <si>
    <t>Kontorartikler og tryksager</t>
  </si>
  <si>
    <t>Telefon og internet</t>
  </si>
  <si>
    <t>Forsikringer</t>
  </si>
  <si>
    <t>Internet</t>
  </si>
  <si>
    <t>Kontingenter og abonnenter</t>
  </si>
  <si>
    <t>Revision og regnskabsmæssig assistance</t>
  </si>
  <si>
    <t>Bogføringsmæssig assistance</t>
  </si>
  <si>
    <t>Advokat</t>
  </si>
  <si>
    <t>Bestyrelsesomkostninger</t>
  </si>
  <si>
    <t>IT</t>
  </si>
  <si>
    <t>Leje/leasing af driftsmidler</t>
  </si>
  <si>
    <t>Porto og gebyrer</t>
  </si>
  <si>
    <t>Mødeomkostninger</t>
  </si>
  <si>
    <t>Diverse</t>
  </si>
  <si>
    <t>Administrationsomkostninger i alt</t>
  </si>
  <si>
    <t>Note 4: Lokaleomkostninger</t>
  </si>
  <si>
    <t>Husleje u/moms i Kulturcenteret</t>
  </si>
  <si>
    <t>Husleje m/moms i Smedenes Hus (5.250 i '24, 5.400 i '25 og 5.550 i '26)</t>
  </si>
  <si>
    <t>Det er aftalt med Smedenes Hus, at den udskudte husleje for 2024 betales i januar 2025 og herefter løbende hver måned. Huslejebesparelsen slår således igennem i fuldt omfang fra regnskabsåret 2026</t>
  </si>
  <si>
    <t>Vedligeholdelse og rengøring (samt flytning i 2024)</t>
  </si>
  <si>
    <t>Lokaleomkostninger i alt</t>
  </si>
  <si>
    <t>Note 4: Finansielle omkostninger</t>
  </si>
  <si>
    <t>Renter, pengeinstitut</t>
  </si>
  <si>
    <t>Renter, kreditorer</t>
  </si>
  <si>
    <t>Bankgebyrer</t>
  </si>
  <si>
    <t>Renteudgifter i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</si>
</sst>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sz val="11"/>
      <name val="Calibri"/>
      <family val="2"/>
    </font>
    <font>
      <b/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</font>
    <font>
      <b/>
      <sz val="1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8" fillId="0" borderId="0"/>
  </cellStyleXfs>
  <cellXfs count="17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0" borderId="3" xfId="0" applyBorder="1"/>
    <xf numFmtId="0" fontId="5" fillId="0" borderId="5" xfId="0" applyFont="1" applyBorder="1"/>
    <xf numFmtId="0" fontId="4" fillId="0" borderId="0" xfId="2" applyFont="1" applyFill="1" applyBorder="1"/>
    <xf numFmtId="0" fontId="4" fillId="3" borderId="0" xfId="2" applyFont="1" applyFill="1" applyBorder="1"/>
    <xf numFmtId="0" fontId="4" fillId="4" borderId="0" xfId="0" applyFont="1" applyFill="1"/>
    <xf numFmtId="0" fontId="4" fillId="0" borderId="5" xfId="0" applyFont="1" applyBorder="1"/>
    <xf numFmtId="3" fontId="4" fillId="0" borderId="0" xfId="2" applyNumberFormat="1" applyFont="1" applyFill="1" applyBorder="1"/>
    <xf numFmtId="3" fontId="4" fillId="3" borderId="0" xfId="2" applyNumberFormat="1" applyFont="1" applyFill="1" applyBorder="1"/>
    <xf numFmtId="3" fontId="4" fillId="4" borderId="0" xfId="0" applyNumberFormat="1" applyFont="1" applyFill="1"/>
    <xf numFmtId="3" fontId="4" fillId="0" borderId="0" xfId="1" applyNumberFormat="1" applyFont="1" applyFill="1" applyBorder="1"/>
    <xf numFmtId="3" fontId="4" fillId="0" borderId="0" xfId="0" applyNumberFormat="1" applyFont="1"/>
    <xf numFmtId="3" fontId="4" fillId="6" borderId="0" xfId="0" applyNumberFormat="1" applyFont="1" applyFill="1"/>
    <xf numFmtId="0" fontId="5" fillId="0" borderId="7" xfId="0" applyFont="1" applyBorder="1"/>
    <xf numFmtId="3" fontId="5" fillId="0" borderId="8" xfId="1" applyNumberFormat="1" applyFont="1" applyFill="1" applyBorder="1"/>
    <xf numFmtId="3" fontId="5" fillId="3" borderId="8" xfId="1" applyNumberFormat="1" applyFont="1" applyFill="1" applyBorder="1"/>
    <xf numFmtId="3" fontId="5" fillId="4" borderId="8" xfId="1" applyNumberFormat="1" applyFont="1" applyFill="1" applyBorder="1"/>
    <xf numFmtId="3" fontId="4" fillId="0" borderId="8" xfId="0" applyNumberFormat="1" applyFont="1" applyBorder="1"/>
    <xf numFmtId="3" fontId="4" fillId="4" borderId="0" xfId="1" applyNumberFormat="1" applyFont="1" applyFill="1" applyBorder="1"/>
    <xf numFmtId="0" fontId="4" fillId="0" borderId="5" xfId="0" quotePrefix="1" applyFont="1" applyBorder="1"/>
    <xf numFmtId="3" fontId="5" fillId="0" borderId="0" xfId="1" applyNumberFormat="1" applyFont="1" applyFill="1" applyBorder="1"/>
    <xf numFmtId="3" fontId="5" fillId="3" borderId="0" xfId="1" applyNumberFormat="1" applyFont="1" applyFill="1" applyBorder="1"/>
    <xf numFmtId="0" fontId="5" fillId="0" borderId="0" xfId="0" applyFont="1"/>
    <xf numFmtId="0" fontId="6" fillId="0" borderId="2" xfId="0" applyFont="1" applyBorder="1"/>
    <xf numFmtId="0" fontId="4" fillId="0" borderId="3" xfId="0" applyFont="1" applyBorder="1"/>
    <xf numFmtId="3" fontId="4" fillId="4" borderId="3" xfId="0" applyNumberFormat="1" applyFont="1" applyFill="1" applyBorder="1"/>
    <xf numFmtId="0" fontId="6" fillId="0" borderId="10" xfId="0" applyFont="1" applyBorder="1"/>
    <xf numFmtId="0" fontId="4" fillId="0" borderId="11" xfId="0" applyFont="1" applyBorder="1"/>
    <xf numFmtId="3" fontId="5" fillId="4" borderId="11" xfId="0" applyNumberFormat="1" applyFont="1" applyFill="1" applyBorder="1"/>
    <xf numFmtId="3" fontId="6" fillId="0" borderId="11" xfId="0" applyNumberFormat="1" applyFont="1" applyBorder="1"/>
    <xf numFmtId="0" fontId="6" fillId="0" borderId="0" xfId="0" applyFont="1"/>
    <xf numFmtId="3" fontId="4" fillId="5" borderId="0" xfId="0" applyNumberFormat="1" applyFont="1" applyFill="1"/>
    <xf numFmtId="0" fontId="4" fillId="4" borderId="3" xfId="0" applyFont="1" applyFill="1" applyBorder="1"/>
    <xf numFmtId="3" fontId="4" fillId="0" borderId="3" xfId="0" applyNumberFormat="1" applyFont="1" applyBorder="1"/>
    <xf numFmtId="3" fontId="4" fillId="0" borderId="11" xfId="0" applyNumberFormat="1" applyFont="1" applyBorder="1"/>
    <xf numFmtId="3" fontId="7" fillId="4" borderId="11" xfId="0" applyNumberFormat="1" applyFont="1" applyFill="1" applyBorder="1"/>
    <xf numFmtId="3" fontId="7" fillId="0" borderId="11" xfId="0" applyNumberFormat="1" applyFont="1" applyBorder="1"/>
    <xf numFmtId="3" fontId="7" fillId="4" borderId="0" xfId="0" applyNumberFormat="1" applyFont="1" applyFill="1"/>
    <xf numFmtId="3" fontId="7" fillId="0" borderId="0" xfId="0" applyNumberFormat="1" applyFont="1"/>
    <xf numFmtId="3" fontId="7" fillId="5" borderId="0" xfId="0" applyNumberFormat="1" applyFont="1" applyFill="1"/>
    <xf numFmtId="3" fontId="4" fillId="6" borderId="6" xfId="1" applyNumberFormat="1" applyFont="1" applyFill="1" applyBorder="1"/>
    <xf numFmtId="3" fontId="5" fillId="6" borderId="9" xfId="1" applyNumberFormat="1" applyFont="1" applyFill="1" applyBorder="1"/>
    <xf numFmtId="3" fontId="4" fillId="6" borderId="6" xfId="0" applyNumberFormat="1" applyFont="1" applyFill="1" applyBorder="1"/>
    <xf numFmtId="3" fontId="5" fillId="6" borderId="6" xfId="1" applyNumberFormat="1" applyFont="1" applyFill="1" applyBorder="1"/>
    <xf numFmtId="3" fontId="6" fillId="6" borderId="12" xfId="0" applyNumberFormat="1" applyFont="1" applyFill="1" applyBorder="1"/>
    <xf numFmtId="3" fontId="4" fillId="6" borderId="4" xfId="0" applyNumberFormat="1" applyFont="1" applyFill="1" applyBorder="1"/>
    <xf numFmtId="3" fontId="7" fillId="6" borderId="12" xfId="0" applyNumberFormat="1" applyFont="1" applyFill="1" applyBorder="1"/>
    <xf numFmtId="3" fontId="7" fillId="6" borderId="0" xfId="0" applyNumberFormat="1" applyFont="1" applyFill="1"/>
    <xf numFmtId="0" fontId="4" fillId="6" borderId="6" xfId="0" applyFont="1" applyFill="1" applyBorder="1"/>
    <xf numFmtId="0" fontId="5" fillId="4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5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4" fillId="5" borderId="3" xfId="0" applyFont="1" applyFill="1" applyBorder="1"/>
    <xf numFmtId="3" fontId="6" fillId="5" borderId="11" xfId="0" applyNumberFormat="1" applyFont="1" applyFill="1" applyBorder="1"/>
    <xf numFmtId="0" fontId="5" fillId="5" borderId="3" xfId="0" applyFont="1" applyFill="1" applyBorder="1" applyAlignment="1">
      <alignment horizontal="center"/>
    </xf>
    <xf numFmtId="0" fontId="4" fillId="5" borderId="0" xfId="0" applyFont="1" applyFill="1"/>
    <xf numFmtId="3" fontId="4" fillId="5" borderId="0" xfId="1" applyNumberFormat="1" applyFont="1" applyFill="1" applyBorder="1"/>
    <xf numFmtId="3" fontId="5" fillId="5" borderId="8" xfId="1" applyNumberFormat="1" applyFont="1" applyFill="1" applyBorder="1"/>
    <xf numFmtId="3" fontId="5" fillId="5" borderId="0" xfId="1" applyNumberFormat="1" applyFont="1" applyFill="1" applyBorder="1"/>
    <xf numFmtId="3" fontId="0" fillId="0" borderId="0" xfId="0" applyNumberFormat="1"/>
    <xf numFmtId="3" fontId="5" fillId="7" borderId="8" xfId="1" applyNumberFormat="1" applyFont="1" applyFill="1" applyBorder="1" applyAlignment="1">
      <alignment horizontal="right" indent="1"/>
    </xf>
    <xf numFmtId="3" fontId="4" fillId="5" borderId="3" xfId="0" applyNumberFormat="1" applyFont="1" applyFill="1" applyBorder="1"/>
    <xf numFmtId="3" fontId="7" fillId="5" borderId="11" xfId="0" applyNumberFormat="1" applyFont="1" applyFill="1" applyBorder="1"/>
    <xf numFmtId="0" fontId="5" fillId="6" borderId="4" xfId="0" applyFont="1" applyFill="1" applyBorder="1"/>
    <xf numFmtId="0" fontId="4" fillId="4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5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7" borderId="7" xfId="0" applyFont="1" applyFill="1" applyBorder="1"/>
    <xf numFmtId="3" fontId="5" fillId="7" borderId="8" xfId="1" applyNumberFormat="1" applyFont="1" applyFill="1" applyBorder="1" applyAlignment="1"/>
    <xf numFmtId="3" fontId="5" fillId="7" borderId="8" xfId="0" applyNumberFormat="1" applyFont="1" applyFill="1" applyBorder="1"/>
    <xf numFmtId="3" fontId="5" fillId="0" borderId="0" xfId="1" applyNumberFormat="1" applyFont="1" applyFill="1" applyBorder="1" applyAlignment="1">
      <alignment horizontal="right" indent="1"/>
    </xf>
    <xf numFmtId="0" fontId="3" fillId="7" borderId="0" xfId="0" applyFont="1" applyFill="1"/>
    <xf numFmtId="0" fontId="4" fillId="7" borderId="0" xfId="0" applyFont="1" applyFill="1"/>
    <xf numFmtId="3" fontId="4" fillId="3" borderId="0" xfId="0" applyNumberFormat="1" applyFont="1" applyFill="1"/>
    <xf numFmtId="0" fontId="4" fillId="6" borderId="0" xfId="0" applyFont="1" applyFill="1"/>
    <xf numFmtId="0" fontId="10" fillId="0" borderId="0" xfId="0" applyFont="1" applyAlignment="1">
      <alignment horizontal="center"/>
    </xf>
    <xf numFmtId="0" fontId="5" fillId="0" borderId="11" xfId="0" applyFont="1" applyBorder="1"/>
    <xf numFmtId="3" fontId="5" fillId="5" borderId="11" xfId="0" applyNumberFormat="1" applyFont="1" applyFill="1" applyBorder="1"/>
    <xf numFmtId="3" fontId="5" fillId="6" borderId="12" xfId="0" applyNumberFormat="1" applyFont="1" applyFill="1" applyBorder="1"/>
    <xf numFmtId="0" fontId="5" fillId="0" borderId="10" xfId="0" applyFont="1" applyBorder="1"/>
    <xf numFmtId="0" fontId="4" fillId="3" borderId="0" xfId="0" applyFont="1" applyFill="1"/>
    <xf numFmtId="0" fontId="4" fillId="3" borderId="3" xfId="0" applyFont="1" applyFill="1" applyBorder="1"/>
    <xf numFmtId="3" fontId="4" fillId="3" borderId="3" xfId="0" applyNumberFormat="1" applyFont="1" applyFill="1" applyBorder="1"/>
    <xf numFmtId="3" fontId="11" fillId="0" borderId="0" xfId="0" applyNumberFormat="1" applyFont="1"/>
    <xf numFmtId="3" fontId="11" fillId="5" borderId="0" xfId="0" applyNumberFormat="1" applyFont="1" applyFill="1"/>
    <xf numFmtId="3" fontId="11" fillId="6" borderId="6" xfId="0" applyNumberFormat="1" applyFont="1" applyFill="1" applyBorder="1"/>
    <xf numFmtId="46" fontId="4" fillId="0" borderId="0" xfId="0" applyNumberFormat="1" applyFont="1"/>
    <xf numFmtId="3" fontId="11" fillId="0" borderId="0" xfId="1" applyNumberFormat="1" applyFont="1" applyFill="1" applyBorder="1" applyAlignment="1">
      <alignment horizontal="right"/>
    </xf>
    <xf numFmtId="3" fontId="11" fillId="5" borderId="0" xfId="1" applyNumberFormat="1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3" fontId="11" fillId="6" borderId="6" xfId="1" applyNumberFormat="1" applyFont="1" applyFill="1" applyBorder="1" applyAlignment="1">
      <alignment horizontal="right"/>
    </xf>
    <xf numFmtId="3" fontId="11" fillId="4" borderId="0" xfId="0" applyNumberFormat="1" applyFont="1" applyFill="1"/>
    <xf numFmtId="3" fontId="12" fillId="0" borderId="0" xfId="0" applyNumberFormat="1" applyFont="1"/>
    <xf numFmtId="3" fontId="11" fillId="0" borderId="0" xfId="1" applyNumberFormat="1" applyFont="1" applyFill="1" applyBorder="1"/>
    <xf numFmtId="3" fontId="11" fillId="5" borderId="0" xfId="1" applyNumberFormat="1" applyFont="1" applyFill="1" applyBorder="1"/>
    <xf numFmtId="0" fontId="11" fillId="0" borderId="0" xfId="0" applyFont="1"/>
    <xf numFmtId="3" fontId="11" fillId="6" borderId="6" xfId="1" applyNumberFormat="1" applyFont="1" applyFill="1" applyBorder="1"/>
    <xf numFmtId="3" fontId="11" fillId="4" borderId="0" xfId="0" applyNumberFormat="1" applyFont="1" applyFill="1" applyAlignment="1">
      <alignment horizontal="right"/>
    </xf>
    <xf numFmtId="3" fontId="11" fillId="0" borderId="0" xfId="0" applyNumberFormat="1" applyFont="1" applyAlignment="1">
      <alignment horizontal="right"/>
    </xf>
    <xf numFmtId="3" fontId="11" fillId="5" borderId="0" xfId="0" applyNumberFormat="1" applyFont="1" applyFill="1" applyAlignment="1">
      <alignment horizontal="right"/>
    </xf>
    <xf numFmtId="3" fontId="11" fillId="6" borderId="6" xfId="0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center"/>
    </xf>
    <xf numFmtId="3" fontId="11" fillId="0" borderId="11" xfId="0" applyNumberFormat="1" applyFont="1" applyBorder="1"/>
    <xf numFmtId="3" fontId="11" fillId="6" borderId="0" xfId="0" applyNumberFormat="1" applyFont="1" applyFill="1"/>
    <xf numFmtId="3" fontId="11" fillId="4" borderId="3" xfId="0" applyNumberFormat="1" applyFont="1" applyFill="1" applyBorder="1"/>
    <xf numFmtId="3" fontId="11" fillId="0" borderId="3" xfId="0" applyNumberFormat="1" applyFont="1" applyBorder="1"/>
    <xf numFmtId="3" fontId="11" fillId="5" borderId="3" xfId="0" applyNumberFormat="1" applyFont="1" applyFill="1" applyBorder="1"/>
    <xf numFmtId="3" fontId="11" fillId="6" borderId="4" xfId="0" applyNumberFormat="1" applyFont="1" applyFill="1" applyBorder="1"/>
    <xf numFmtId="3" fontId="11" fillId="8" borderId="6" xfId="0" applyNumberFormat="1" applyFont="1" applyFill="1" applyBorder="1"/>
    <xf numFmtId="0" fontId="7" fillId="0" borderId="0" xfId="0" applyFont="1"/>
    <xf numFmtId="3" fontId="7" fillId="4" borderId="3" xfId="0" applyNumberFormat="1" applyFont="1" applyFill="1" applyBorder="1"/>
    <xf numFmtId="0" fontId="7" fillId="0" borderId="3" xfId="0" applyFont="1" applyBorder="1"/>
    <xf numFmtId="3" fontId="7" fillId="5" borderId="3" xfId="0" applyNumberFormat="1" applyFont="1" applyFill="1" applyBorder="1"/>
    <xf numFmtId="3" fontId="7" fillId="6" borderId="4" xfId="0" applyNumberFormat="1" applyFont="1" applyFill="1" applyBorder="1"/>
    <xf numFmtId="3" fontId="11" fillId="3" borderId="0" xfId="0" applyNumberFormat="1" applyFont="1" applyFill="1"/>
    <xf numFmtId="3" fontId="5" fillId="0" borderId="11" xfId="0" applyNumberFormat="1" applyFont="1" applyBorder="1"/>
    <xf numFmtId="3" fontId="5" fillId="3" borderId="11" xfId="0" applyNumberFormat="1" applyFont="1" applyFill="1" applyBorder="1"/>
    <xf numFmtId="0" fontId="13" fillId="0" borderId="5" xfId="0" applyFont="1" applyBorder="1"/>
    <xf numFmtId="3" fontId="7" fillId="3" borderId="11" xfId="0" applyNumberFormat="1" applyFont="1" applyFill="1" applyBorder="1"/>
    <xf numFmtId="3" fontId="4" fillId="8" borderId="6" xfId="1" applyNumberFormat="1" applyFont="1" applyFill="1" applyBorder="1"/>
    <xf numFmtId="0" fontId="4" fillId="0" borderId="10" xfId="0" applyFont="1" applyBorder="1"/>
    <xf numFmtId="3" fontId="4" fillId="8" borderId="6" xfId="0" applyNumberFormat="1" applyFont="1" applyFill="1" applyBorder="1"/>
    <xf numFmtId="0" fontId="14" fillId="7" borderId="0" xfId="0" applyFont="1" applyFill="1"/>
    <xf numFmtId="0" fontId="5" fillId="9" borderId="3" xfId="0" applyFont="1" applyFill="1" applyBorder="1" applyAlignment="1">
      <alignment horizontal="center"/>
    </xf>
    <xf numFmtId="0" fontId="4" fillId="9" borderId="0" xfId="0" applyFont="1" applyFill="1"/>
    <xf numFmtId="3" fontId="11" fillId="9" borderId="0" xfId="0" applyNumberFormat="1" applyFont="1" applyFill="1"/>
    <xf numFmtId="3" fontId="11" fillId="9" borderId="0" xfId="0" applyNumberFormat="1" applyFont="1" applyFill="1" applyAlignment="1">
      <alignment horizontal="right"/>
    </xf>
    <xf numFmtId="3" fontId="5" fillId="9" borderId="8" xfId="1" applyNumberFormat="1" applyFont="1" applyFill="1" applyBorder="1"/>
    <xf numFmtId="3" fontId="4" fillId="9" borderId="0" xfId="0" applyNumberFormat="1" applyFont="1" applyFill="1"/>
    <xf numFmtId="3" fontId="4" fillId="9" borderId="0" xfId="1" applyNumberFormat="1" applyFont="1" applyFill="1" applyBorder="1"/>
    <xf numFmtId="0" fontId="4" fillId="9" borderId="0" xfId="0" applyFont="1" applyFill="1" applyAlignment="1">
      <alignment horizontal="center"/>
    </xf>
    <xf numFmtId="0" fontId="5" fillId="9" borderId="0" xfId="0" applyFont="1" applyFill="1" applyAlignment="1">
      <alignment horizontal="center"/>
    </xf>
    <xf numFmtId="3" fontId="4" fillId="9" borderId="3" xfId="0" applyNumberFormat="1" applyFont="1" applyFill="1" applyBorder="1"/>
    <xf numFmtId="3" fontId="5" fillId="9" borderId="11" xfId="0" applyNumberFormat="1" applyFont="1" applyFill="1" applyBorder="1"/>
    <xf numFmtId="0" fontId="4" fillId="9" borderId="3" xfId="0" applyFont="1" applyFill="1" applyBorder="1"/>
    <xf numFmtId="3" fontId="7" fillId="9" borderId="11" xfId="0" applyNumberFormat="1" applyFont="1" applyFill="1" applyBorder="1"/>
    <xf numFmtId="3" fontId="7" fillId="9" borderId="0" xfId="0" applyNumberFormat="1" applyFont="1" applyFill="1"/>
    <xf numFmtId="3" fontId="11" fillId="9" borderId="3" xfId="0" applyNumberFormat="1" applyFont="1" applyFill="1" applyBorder="1"/>
    <xf numFmtId="3" fontId="7" fillId="9" borderId="3" xfId="0" applyNumberFormat="1" applyFont="1" applyFill="1" applyBorder="1"/>
    <xf numFmtId="3" fontId="11" fillId="4" borderId="0" xfId="1" applyNumberFormat="1" applyFont="1" applyFill="1" applyBorder="1"/>
    <xf numFmtId="3" fontId="11" fillId="4" borderId="0" xfId="1" applyNumberFormat="1" applyFont="1" applyFill="1" applyBorder="1" applyAlignment="1">
      <alignment horizontal="right"/>
    </xf>
    <xf numFmtId="3" fontId="5" fillId="4" borderId="0" xfId="1" applyNumberFormat="1" applyFont="1" applyFill="1" applyBorder="1"/>
    <xf numFmtId="3" fontId="6" fillId="4" borderId="11" xfId="0" applyNumberFormat="1" applyFont="1" applyFill="1" applyBorder="1"/>
    <xf numFmtId="3" fontId="5" fillId="7" borderId="8" xfId="1" applyNumberFormat="1" applyFont="1" applyFill="1" applyBorder="1" applyAlignment="1">
      <alignment horizontal="right"/>
    </xf>
    <xf numFmtId="3" fontId="5" fillId="7" borderId="9" xfId="1" applyNumberFormat="1" applyFont="1" applyFill="1" applyBorder="1" applyAlignment="1">
      <alignment horizontal="right" indent="1"/>
    </xf>
    <xf numFmtId="0" fontId="4" fillId="8" borderId="4" xfId="0" applyFont="1" applyFill="1" applyBorder="1"/>
    <xf numFmtId="3" fontId="5" fillId="3" borderId="0" xfId="0" applyNumberFormat="1" applyFont="1" applyFill="1"/>
    <xf numFmtId="3" fontId="5" fillId="0" borderId="0" xfId="0" applyNumberFormat="1" applyFont="1"/>
    <xf numFmtId="3" fontId="5" fillId="9" borderId="0" xfId="0" applyNumberFormat="1" applyFont="1" applyFill="1"/>
    <xf numFmtId="3" fontId="6" fillId="0" borderId="0" xfId="0" applyNumberFormat="1" applyFont="1"/>
    <xf numFmtId="3" fontId="6" fillId="5" borderId="0" xfId="0" applyNumberFormat="1" applyFont="1" applyFill="1"/>
    <xf numFmtId="3" fontId="6" fillId="6" borderId="0" xfId="0" applyNumberFormat="1" applyFont="1" applyFill="1"/>
    <xf numFmtId="3" fontId="5" fillId="3" borderId="3" xfId="0" applyNumberFormat="1" applyFont="1" applyFill="1" applyBorder="1"/>
    <xf numFmtId="3" fontId="5" fillId="0" borderId="3" xfId="0" applyNumberFormat="1" applyFont="1" applyBorder="1"/>
    <xf numFmtId="3" fontId="5" fillId="9" borderId="3" xfId="0" applyNumberFormat="1" applyFont="1" applyFill="1" applyBorder="1"/>
    <xf numFmtId="3" fontId="6" fillId="0" borderId="3" xfId="0" applyNumberFormat="1" applyFont="1" applyBorder="1"/>
    <xf numFmtId="3" fontId="6" fillId="5" borderId="3" xfId="0" applyNumberFormat="1" applyFont="1" applyFill="1" applyBorder="1"/>
    <xf numFmtId="3" fontId="6" fillId="6" borderId="4" xfId="0" applyNumberFormat="1" applyFont="1" applyFill="1" applyBorder="1"/>
    <xf numFmtId="3" fontId="4" fillId="3" borderId="11" xfId="0" applyNumberFormat="1" applyFont="1" applyFill="1" applyBorder="1"/>
    <xf numFmtId="3" fontId="13" fillId="4" borderId="0" xfId="0" applyNumberFormat="1" applyFont="1" applyFill="1"/>
    <xf numFmtId="3" fontId="6" fillId="4" borderId="0" xfId="0" applyNumberFormat="1" applyFont="1" applyFill="1"/>
    <xf numFmtId="3" fontId="6" fillId="4" borderId="3" xfId="0" applyNumberFormat="1" applyFont="1" applyFill="1" applyBorder="1"/>
    <xf numFmtId="3" fontId="5" fillId="6" borderId="11" xfId="0" applyNumberFormat="1" applyFont="1" applyFill="1" applyBorder="1"/>
    <xf numFmtId="3" fontId="13" fillId="5" borderId="0" xfId="0" applyNumberFormat="1" applyFont="1" applyFill="1"/>
    <xf numFmtId="3" fontId="13" fillId="6" borderId="6" xfId="0" applyNumberFormat="1" applyFont="1" applyFill="1" applyBorder="1"/>
    <xf numFmtId="0" fontId="5" fillId="0" borderId="5" xfId="0" quotePrefix="1" applyFont="1" applyBorder="1"/>
  </cellXfs>
  <cellStyles count="4">
    <cellStyle name="Bemærk!" xfId="2" builtinId="10"/>
    <cellStyle name="Komma" xfId="1" builtinId="3"/>
    <cellStyle name="Normal" xfId="0" builtinId="0"/>
    <cellStyle name="Normal 2" xfId="3" xr:uid="{2721B959-3953-41C0-8663-E3174639090D}"/>
  </cellStyles>
  <dxfs count="0"/>
  <tableStyles count="0" defaultTableStyle="TableStyleMedium2" defaultPivotStyle="PivotStyleLight16"/>
  <colors>
    <mruColors>
      <color rgb="FFFF99FF"/>
      <color rgb="FFEE1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7D8BB-4E85-4B4D-829B-E446232DCB3F}">
  <sheetPr>
    <pageSetUpPr fitToPage="1"/>
  </sheetPr>
  <dimension ref="B1:P91"/>
  <sheetViews>
    <sheetView tabSelected="1" zoomScale="98" zoomScaleNormal="98" workbookViewId="0">
      <selection activeCell="A13" sqref="A13"/>
    </sheetView>
  </sheetViews>
  <sheetFormatPr defaultColWidth="9.140625" defaultRowHeight="15.75"/>
  <cols>
    <col min="1" max="1" width="2.5703125" style="3" customWidth="1"/>
    <col min="2" max="2" width="73.7109375" style="3" customWidth="1"/>
    <col min="3" max="3" width="3.42578125" style="3" customWidth="1"/>
    <col min="4" max="4" width="14" style="3" customWidth="1"/>
    <col min="5" max="5" width="2.85546875" style="3" customWidth="1"/>
    <col min="6" max="6" width="15.28515625" style="3" customWidth="1"/>
    <col min="7" max="7" width="2.85546875" customWidth="1"/>
    <col min="8" max="8" width="15.5703125" style="3" bestFit="1" customWidth="1"/>
    <col min="9" max="9" width="2.85546875" style="3" customWidth="1"/>
    <col min="10" max="10" width="15.5703125" style="3" bestFit="1" customWidth="1"/>
    <col min="11" max="11" width="2.7109375" style="3" customWidth="1"/>
    <col min="12" max="12" width="15.85546875" style="3" customWidth="1"/>
    <col min="13" max="13" width="3.28515625" style="3" customWidth="1"/>
    <col min="14" max="14" width="11.28515625" style="3" bestFit="1" customWidth="1"/>
    <col min="15" max="15" width="9.140625" style="3"/>
    <col min="16" max="16" width="10.7109375" style="3" bestFit="1" customWidth="1"/>
    <col min="17" max="16384" width="9.140625" style="3"/>
  </cols>
  <sheetData>
    <row r="1" spans="2:16" s="2" customFormat="1" ht="21">
      <c r="B1" s="1" t="s">
        <v>0</v>
      </c>
      <c r="F1" s="3"/>
    </row>
    <row r="2" spans="2:16" s="2" customFormat="1" ht="21">
      <c r="B2" s="134" t="s">
        <v>1</v>
      </c>
      <c r="C2" s="82"/>
      <c r="D2" s="82"/>
      <c r="E2" s="82"/>
      <c r="F2" s="83"/>
      <c r="G2" s="82"/>
      <c r="H2" s="82"/>
      <c r="I2" s="82"/>
      <c r="J2" s="82"/>
      <c r="K2" s="82"/>
      <c r="L2" s="82"/>
    </row>
    <row r="3" spans="2:16" s="2" customFormat="1" ht="21">
      <c r="B3" s="1"/>
      <c r="F3" s="3"/>
    </row>
    <row r="4" spans="2:16">
      <c r="B4" s="4"/>
      <c r="C4" s="5"/>
      <c r="D4" s="6" t="s">
        <v>2</v>
      </c>
      <c r="E4" s="5"/>
      <c r="F4" s="135" t="s">
        <v>3</v>
      </c>
      <c r="G4" s="8"/>
      <c r="H4" s="7" t="s">
        <v>4</v>
      </c>
      <c r="I4" s="5"/>
      <c r="J4" s="62" t="s">
        <v>5</v>
      </c>
      <c r="K4" s="31"/>
      <c r="L4" s="71" t="s">
        <v>6</v>
      </c>
    </row>
    <row r="5" spans="2:16">
      <c r="B5" s="9" t="s">
        <v>7</v>
      </c>
      <c r="C5" s="10"/>
      <c r="D5" s="11"/>
      <c r="E5" s="10"/>
      <c r="F5" s="136"/>
      <c r="H5" s="12"/>
      <c r="J5" s="63"/>
      <c r="L5" s="55"/>
    </row>
    <row r="6" spans="2:16">
      <c r="B6" s="9" t="s">
        <v>8</v>
      </c>
      <c r="C6" s="10"/>
      <c r="D6" s="11"/>
      <c r="E6" s="10"/>
      <c r="F6" s="136"/>
      <c r="H6" s="12"/>
      <c r="J6" s="63"/>
      <c r="L6" s="55"/>
    </row>
    <row r="7" spans="2:16">
      <c r="B7" s="13" t="s">
        <v>9</v>
      </c>
      <c r="C7" s="14"/>
      <c r="D7" s="15">
        <v>350000</v>
      </c>
      <c r="E7" s="14"/>
      <c r="F7" s="137">
        <v>350020</v>
      </c>
      <c r="G7" s="103"/>
      <c r="H7" s="151">
        <v>350000</v>
      </c>
      <c r="I7" s="104"/>
      <c r="J7" s="105">
        <v>350000</v>
      </c>
      <c r="K7" s="106"/>
      <c r="L7" s="107">
        <v>350000</v>
      </c>
      <c r="N7" s="3" t="s">
        <v>10</v>
      </c>
    </row>
    <row r="8" spans="2:16">
      <c r="B8" s="13" t="s">
        <v>11</v>
      </c>
      <c r="C8" s="14"/>
      <c r="D8" s="15">
        <v>796000</v>
      </c>
      <c r="E8" s="14"/>
      <c r="F8" s="137">
        <v>823000</v>
      </c>
      <c r="G8" s="103"/>
      <c r="H8" s="151">
        <v>847000</v>
      </c>
      <c r="I8" s="104"/>
      <c r="J8" s="105">
        <v>867000</v>
      </c>
      <c r="K8" s="106"/>
      <c r="L8" s="107">
        <v>867000</v>
      </c>
      <c r="N8" s="3" t="s">
        <v>12</v>
      </c>
    </row>
    <row r="9" spans="2:16">
      <c r="B9" s="13" t="s">
        <v>13</v>
      </c>
      <c r="C9" s="14"/>
      <c r="D9" s="15">
        <v>292477</v>
      </c>
      <c r="E9" s="14"/>
      <c r="F9" s="137">
        <v>312000</v>
      </c>
      <c r="G9" s="103"/>
      <c r="H9" s="151">
        <v>332000</v>
      </c>
      <c r="I9" s="104"/>
      <c r="J9" s="105">
        <v>334000</v>
      </c>
      <c r="K9" s="106"/>
      <c r="L9" s="107">
        <v>341000</v>
      </c>
      <c r="N9" s="3" t="s">
        <v>12</v>
      </c>
    </row>
    <row r="10" spans="2:16">
      <c r="B10" s="13" t="s">
        <v>14</v>
      </c>
      <c r="C10" s="14"/>
      <c r="D10" s="15">
        <v>37000</v>
      </c>
      <c r="E10" s="14"/>
      <c r="F10" s="137">
        <v>38000</v>
      </c>
      <c r="G10" s="103"/>
      <c r="H10" s="151">
        <v>39000</v>
      </c>
      <c r="I10" s="104"/>
      <c r="J10" s="105">
        <v>40000</v>
      </c>
      <c r="K10" s="106"/>
      <c r="L10" s="107">
        <v>41000</v>
      </c>
    </row>
    <row r="11" spans="2:16">
      <c r="B11" s="13" t="s">
        <v>15</v>
      </c>
      <c r="C11" s="14"/>
      <c r="D11" s="15">
        <v>90000</v>
      </c>
      <c r="E11" s="14"/>
      <c r="F11" s="137">
        <v>90000</v>
      </c>
      <c r="G11" s="103"/>
      <c r="H11" s="151">
        <v>90000</v>
      </c>
      <c r="I11" s="104"/>
      <c r="J11" s="105">
        <v>90000</v>
      </c>
      <c r="K11" s="106"/>
      <c r="L11" s="107">
        <v>90000</v>
      </c>
    </row>
    <row r="12" spans="2:16">
      <c r="B12" s="13"/>
      <c r="C12" s="14"/>
      <c r="D12" s="15"/>
      <c r="E12" s="14"/>
      <c r="F12" s="137"/>
      <c r="G12" s="103"/>
      <c r="H12" s="151"/>
      <c r="I12" s="104"/>
      <c r="J12" s="105"/>
      <c r="K12" s="106"/>
      <c r="L12" s="107"/>
      <c r="P12" s="18"/>
    </row>
    <row r="13" spans="2:16">
      <c r="B13" s="9" t="s">
        <v>16</v>
      </c>
      <c r="C13" s="14"/>
      <c r="D13" s="15"/>
      <c r="E13" s="14"/>
      <c r="F13" s="137"/>
      <c r="G13" s="103"/>
      <c r="H13" s="151"/>
      <c r="I13" s="104"/>
      <c r="J13" s="105"/>
      <c r="K13" s="106"/>
      <c r="L13" s="107"/>
    </row>
    <row r="14" spans="2:16">
      <c r="B14" s="13" t="s">
        <v>17</v>
      </c>
      <c r="C14" s="14"/>
      <c r="D14" s="15">
        <v>0</v>
      </c>
      <c r="E14" s="14"/>
      <c r="F14" s="138">
        <v>94223</v>
      </c>
      <c r="G14" s="109"/>
      <c r="H14" s="108">
        <v>20000</v>
      </c>
      <c r="I14" s="109"/>
      <c r="J14" s="110">
        <v>240000</v>
      </c>
      <c r="K14" s="100"/>
      <c r="L14" s="55"/>
      <c r="N14" s="3" t="s">
        <v>18</v>
      </c>
    </row>
    <row r="15" spans="2:16">
      <c r="B15" s="13" t="s">
        <v>19</v>
      </c>
      <c r="C15" s="14"/>
      <c r="D15" s="15">
        <v>72125</v>
      </c>
      <c r="E15" s="14"/>
      <c r="F15" s="138">
        <v>155527</v>
      </c>
      <c r="G15" s="112"/>
      <c r="H15" s="152">
        <v>451565</v>
      </c>
      <c r="I15" s="98"/>
      <c r="J15" s="99">
        <v>87000</v>
      </c>
      <c r="K15" s="100"/>
      <c r="L15" s="111">
        <v>150000</v>
      </c>
      <c r="N15" s="3" t="s">
        <v>20</v>
      </c>
    </row>
    <row r="16" spans="2:16">
      <c r="B16" s="13" t="s">
        <v>21</v>
      </c>
      <c r="C16" s="14"/>
      <c r="D16" s="15">
        <v>8014</v>
      </c>
      <c r="E16" s="14"/>
      <c r="F16" s="138">
        <v>11712</v>
      </c>
      <c r="G16" s="113"/>
      <c r="H16" s="152">
        <v>0</v>
      </c>
      <c r="I16" s="98"/>
      <c r="J16" s="99">
        <v>0</v>
      </c>
      <c r="K16" s="100"/>
      <c r="L16" s="101">
        <v>0</v>
      </c>
      <c r="N16" s="3" t="s">
        <v>22</v>
      </c>
    </row>
    <row r="17" spans="2:14">
      <c r="B17" s="20" t="s">
        <v>23</v>
      </c>
      <c r="C17" s="21"/>
      <c r="D17" s="22">
        <f>SUM(D7:D16)</f>
        <v>1645616</v>
      </c>
      <c r="E17" s="21"/>
      <c r="F17" s="139">
        <f>SUM(F7:F16)</f>
        <v>1874482</v>
      </c>
      <c r="G17" s="24"/>
      <c r="H17" s="23">
        <f>SUM(H7:H16)</f>
        <v>2129565</v>
      </c>
      <c r="I17" s="21"/>
      <c r="J17" s="65">
        <f>SUM(J7:J16)</f>
        <v>2008000</v>
      </c>
      <c r="L17" s="48">
        <f>SUM(L7:L16)</f>
        <v>1839000</v>
      </c>
      <c r="M17" s="18"/>
    </row>
    <row r="18" spans="2:14">
      <c r="B18" s="13"/>
      <c r="C18" s="14"/>
      <c r="D18" s="15"/>
      <c r="E18" s="14"/>
      <c r="F18" s="140"/>
      <c r="G18" s="67"/>
      <c r="H18" s="16"/>
      <c r="I18" s="18"/>
      <c r="J18" s="38"/>
      <c r="L18" s="49"/>
    </row>
    <row r="19" spans="2:14">
      <c r="B19" s="9" t="s">
        <v>24</v>
      </c>
      <c r="C19" s="14"/>
      <c r="D19" s="15"/>
      <c r="E19" s="14"/>
      <c r="F19" s="140"/>
      <c r="G19" s="67"/>
      <c r="H19" s="16"/>
      <c r="I19" s="18"/>
      <c r="J19" s="38"/>
      <c r="L19" s="49"/>
    </row>
    <row r="20" spans="2:14">
      <c r="B20" s="13" t="s">
        <v>25</v>
      </c>
      <c r="C20" s="14"/>
      <c r="D20" s="15">
        <f>D50</f>
        <v>1126391</v>
      </c>
      <c r="E20" s="14"/>
      <c r="F20" s="141">
        <f>F50</f>
        <v>1332067</v>
      </c>
      <c r="G20" s="17"/>
      <c r="H20" s="25">
        <f>H50</f>
        <v>1840236</v>
      </c>
      <c r="I20" s="17"/>
      <c r="J20" s="64">
        <f>J50</f>
        <v>1699219</v>
      </c>
      <c r="K20" s="17"/>
      <c r="L20" s="131">
        <f>L50</f>
        <v>1585000</v>
      </c>
      <c r="M20" s="18"/>
      <c r="N20" s="3" t="s">
        <v>26</v>
      </c>
    </row>
    <row r="21" spans="2:14">
      <c r="B21" s="13" t="s">
        <v>27</v>
      </c>
      <c r="C21" s="14"/>
      <c r="D21" s="15"/>
      <c r="E21" s="14"/>
      <c r="F21" s="141"/>
      <c r="G21" s="17"/>
      <c r="H21" s="25">
        <f>H56</f>
        <v>6447</v>
      </c>
      <c r="I21" s="17"/>
      <c r="J21" s="64">
        <f>J56</f>
        <v>5000</v>
      </c>
      <c r="K21" s="17"/>
      <c r="L21" s="131">
        <f>L56</f>
        <v>5000</v>
      </c>
      <c r="M21" s="18"/>
      <c r="N21" s="3" t="s">
        <v>28</v>
      </c>
    </row>
    <row r="22" spans="2:14">
      <c r="B22" s="13" t="s">
        <v>29</v>
      </c>
      <c r="C22" s="14"/>
      <c r="D22" s="15">
        <f>D74</f>
        <v>260166</v>
      </c>
      <c r="E22" s="14"/>
      <c r="F22" s="141">
        <f>F74</f>
        <v>183799</v>
      </c>
      <c r="G22" s="17"/>
      <c r="H22" s="25">
        <f>H74</f>
        <v>135733</v>
      </c>
      <c r="I22" s="17"/>
      <c r="J22" s="64">
        <f>J74</f>
        <v>145500</v>
      </c>
      <c r="K22" s="17"/>
      <c r="L22" s="131">
        <f>L74</f>
        <v>142000</v>
      </c>
      <c r="M22" s="18"/>
      <c r="N22" s="3" t="s">
        <v>30</v>
      </c>
    </row>
    <row r="23" spans="2:14">
      <c r="B23" s="13" t="s">
        <v>31</v>
      </c>
      <c r="C23" s="14"/>
      <c r="D23" s="15">
        <f>D81</f>
        <v>114535</v>
      </c>
      <c r="E23" s="14"/>
      <c r="F23" s="141">
        <f>F81</f>
        <v>122760</v>
      </c>
      <c r="G23" s="17"/>
      <c r="H23" s="25">
        <f t="shared" ref="H23:L23" si="0">H81</f>
        <v>132144</v>
      </c>
      <c r="I23" s="17"/>
      <c r="J23" s="64">
        <f t="shared" si="0"/>
        <v>123050</v>
      </c>
      <c r="K23" s="17"/>
      <c r="L23" s="131">
        <f t="shared" si="0"/>
        <v>65300</v>
      </c>
      <c r="M23" s="18"/>
      <c r="N23" s="3" t="s">
        <v>32</v>
      </c>
    </row>
    <row r="24" spans="2:14">
      <c r="B24" s="13" t="s">
        <v>33</v>
      </c>
      <c r="C24" s="14"/>
      <c r="D24" s="15">
        <v>7306</v>
      </c>
      <c r="E24" s="14"/>
      <c r="F24" s="141">
        <v>1627</v>
      </c>
      <c r="G24" s="67"/>
      <c r="H24" s="25">
        <f>H88</f>
        <v>1500</v>
      </c>
      <c r="I24" s="17"/>
      <c r="J24" s="64">
        <f>J88</f>
        <v>1000</v>
      </c>
      <c r="L24" s="47">
        <f>L88</f>
        <v>1000</v>
      </c>
      <c r="M24" s="18"/>
      <c r="N24" s="3" t="s">
        <v>34</v>
      </c>
    </row>
    <row r="25" spans="2:14">
      <c r="B25" s="177" t="s">
        <v>35</v>
      </c>
      <c r="C25" s="14"/>
      <c r="D25" s="15">
        <v>19523</v>
      </c>
      <c r="E25" s="14"/>
      <c r="F25" s="140">
        <v>15823</v>
      </c>
      <c r="G25" s="67"/>
      <c r="H25" s="25">
        <v>839</v>
      </c>
      <c r="I25" s="17"/>
      <c r="J25" s="64">
        <v>20000</v>
      </c>
      <c r="L25" s="47">
        <v>20000</v>
      </c>
      <c r="M25" s="18"/>
    </row>
    <row r="26" spans="2:14">
      <c r="B26" s="177" t="s">
        <v>36</v>
      </c>
      <c r="C26" s="14"/>
      <c r="D26" s="15">
        <v>37195</v>
      </c>
      <c r="E26" s="14"/>
      <c r="F26" s="140">
        <v>29841</v>
      </c>
      <c r="G26" s="67"/>
      <c r="H26" s="25">
        <v>17460</v>
      </c>
      <c r="I26" s="17"/>
      <c r="J26" s="64">
        <v>20000</v>
      </c>
      <c r="L26" s="47">
        <v>20000</v>
      </c>
      <c r="M26" s="18"/>
    </row>
    <row r="27" spans="2:14">
      <c r="B27" s="9" t="s">
        <v>37</v>
      </c>
      <c r="C27" s="14"/>
      <c r="D27" s="15">
        <v>52774</v>
      </c>
      <c r="E27" s="14"/>
      <c r="F27" s="140">
        <v>12487</v>
      </c>
      <c r="G27" s="67"/>
      <c r="H27" s="25">
        <v>4551</v>
      </c>
      <c r="I27" s="17"/>
      <c r="J27" s="64">
        <v>6000</v>
      </c>
      <c r="L27" s="47">
        <v>6000</v>
      </c>
      <c r="M27" s="18"/>
    </row>
    <row r="28" spans="2:14">
      <c r="B28" s="177" t="s">
        <v>38</v>
      </c>
      <c r="C28" s="14"/>
      <c r="D28" s="15">
        <v>28986</v>
      </c>
      <c r="E28" s="14"/>
      <c r="F28" s="140">
        <v>30822</v>
      </c>
      <c r="G28" s="67"/>
      <c r="H28" s="25">
        <v>41885</v>
      </c>
      <c r="I28" s="17"/>
      <c r="J28" s="64">
        <v>39000</v>
      </c>
      <c r="L28" s="47">
        <v>39000</v>
      </c>
      <c r="M28" s="18"/>
    </row>
    <row r="29" spans="2:14">
      <c r="B29" s="13" t="s">
        <v>39</v>
      </c>
      <c r="C29" s="14"/>
      <c r="D29" s="15">
        <v>0</v>
      </c>
      <c r="E29" s="14"/>
      <c r="F29" s="141">
        <v>59727</v>
      </c>
      <c r="G29" s="67"/>
      <c r="H29" s="25">
        <v>0</v>
      </c>
      <c r="I29" s="17"/>
      <c r="J29" s="64">
        <v>0</v>
      </c>
      <c r="L29" s="131">
        <v>0</v>
      </c>
      <c r="M29" s="18"/>
    </row>
    <row r="30" spans="2:14">
      <c r="B30" s="13" t="s">
        <v>40</v>
      </c>
      <c r="C30" s="14"/>
      <c r="D30" s="15">
        <v>0</v>
      </c>
      <c r="E30" s="14"/>
      <c r="F30" s="140">
        <v>2500</v>
      </c>
      <c r="G30" s="67"/>
      <c r="H30" s="25">
        <v>191</v>
      </c>
      <c r="I30" s="17"/>
      <c r="J30" s="64">
        <v>500</v>
      </c>
      <c r="L30" s="47">
        <v>500</v>
      </c>
      <c r="M30" s="18"/>
    </row>
    <row r="31" spans="2:14">
      <c r="B31" s="26" t="s">
        <v>41</v>
      </c>
      <c r="C31" s="14"/>
      <c r="D31" s="15">
        <v>-16910</v>
      </c>
      <c r="E31" s="14"/>
      <c r="F31" s="140">
        <v>-32478</v>
      </c>
      <c r="G31" s="67"/>
      <c r="H31" s="25">
        <v>0</v>
      </c>
      <c r="I31" s="17"/>
      <c r="J31" s="64">
        <v>0</v>
      </c>
      <c r="L31" s="47">
        <v>0</v>
      </c>
      <c r="M31" s="18"/>
    </row>
    <row r="32" spans="2:14">
      <c r="B32" s="132" t="s">
        <v>42</v>
      </c>
      <c r="D32" s="126">
        <v>0</v>
      </c>
      <c r="E32" s="18"/>
      <c r="F32" s="140">
        <v>165816</v>
      </c>
      <c r="G32" s="18"/>
      <c r="H32" s="16">
        <v>0</v>
      </c>
      <c r="I32" s="18"/>
      <c r="J32" s="38">
        <v>0</v>
      </c>
      <c r="K32" s="18"/>
      <c r="L32" s="133">
        <v>0</v>
      </c>
      <c r="M32" s="18"/>
    </row>
    <row r="33" spans="2:13">
      <c r="B33" s="20" t="s">
        <v>43</v>
      </c>
      <c r="C33" s="21"/>
      <c r="D33" s="22">
        <f>SUM(D20:D32)</f>
        <v>1629966</v>
      </c>
      <c r="E33" s="21"/>
      <c r="F33" s="139">
        <f>SUM(F20:F32)</f>
        <v>1924791</v>
      </c>
      <c r="G33" s="24"/>
      <c r="H33" s="23">
        <f>SUM(H20:H32)</f>
        <v>2180986</v>
      </c>
      <c r="I33" s="21"/>
      <c r="J33" s="65">
        <f>SUM(J20:J32)</f>
        <v>2059269</v>
      </c>
      <c r="L33" s="48">
        <f>SUM(L20:L32)</f>
        <v>1883800</v>
      </c>
      <c r="M33" s="18"/>
    </row>
    <row r="34" spans="2:13">
      <c r="B34" s="9"/>
      <c r="C34" s="27"/>
      <c r="D34" s="28"/>
      <c r="E34" s="27"/>
      <c r="F34" s="140"/>
      <c r="G34" s="18"/>
      <c r="H34" s="153"/>
      <c r="I34" s="27"/>
      <c r="J34" s="66"/>
      <c r="L34" s="50"/>
    </row>
    <row r="35" spans="2:13" s="29" customFormat="1">
      <c r="B35" s="78" t="s">
        <v>44</v>
      </c>
      <c r="C35" s="79"/>
      <c r="D35" s="79">
        <f>SUM(D17-D33)</f>
        <v>15650</v>
      </c>
      <c r="E35" s="79"/>
      <c r="F35" s="79">
        <f>SUM(F17-F33)</f>
        <v>-50309</v>
      </c>
      <c r="G35" s="80"/>
      <c r="H35" s="155">
        <f>SUM(H17-H33)</f>
        <v>-51421</v>
      </c>
      <c r="I35" s="68"/>
      <c r="J35" s="155">
        <f>SUM(J17-J33)</f>
        <v>-51269</v>
      </c>
      <c r="K35" s="68"/>
      <c r="L35" s="156">
        <f>SUM(L17-L33)</f>
        <v>-44800</v>
      </c>
      <c r="M35" s="81"/>
    </row>
    <row r="36" spans="2:13">
      <c r="B36" s="29"/>
      <c r="C36" s="57"/>
      <c r="D36" s="76"/>
      <c r="E36" s="73"/>
      <c r="F36" s="142"/>
      <c r="G36" s="73"/>
      <c r="H36" s="72"/>
      <c r="I36" s="73"/>
      <c r="J36" s="74"/>
      <c r="L36" s="75"/>
    </row>
    <row r="37" spans="2:13">
      <c r="B37" s="29"/>
      <c r="C37" s="57"/>
      <c r="D37" s="77" t="s">
        <v>2</v>
      </c>
      <c r="E37" s="57"/>
      <c r="F37" s="143" t="s">
        <v>3</v>
      </c>
      <c r="G37" s="57"/>
      <c r="H37" s="56" t="s">
        <v>45</v>
      </c>
      <c r="I37" s="57"/>
      <c r="J37" s="58" t="s">
        <v>5</v>
      </c>
      <c r="L37" s="59" t="s">
        <v>6</v>
      </c>
    </row>
    <row r="38" spans="2:13">
      <c r="D38" s="91"/>
      <c r="F38" s="143"/>
      <c r="G38" s="57"/>
      <c r="H38" s="56"/>
      <c r="I38" s="57"/>
      <c r="J38" s="58"/>
      <c r="K38" s="34"/>
      <c r="L38" s="59"/>
    </row>
    <row r="39" spans="2:13">
      <c r="B39" s="30" t="s">
        <v>25</v>
      </c>
      <c r="C39" s="31"/>
      <c r="D39" s="92"/>
      <c r="E39" s="31"/>
      <c r="F39" s="144"/>
      <c r="G39" s="31"/>
      <c r="H39" s="39"/>
      <c r="I39" s="31"/>
      <c r="J39" s="60"/>
      <c r="L39" s="157"/>
    </row>
    <row r="40" spans="2:13">
      <c r="B40" s="13" t="s">
        <v>46</v>
      </c>
      <c r="C40" s="18"/>
      <c r="D40" s="84">
        <v>987825</v>
      </c>
      <c r="F40" s="140">
        <v>1129848</v>
      </c>
      <c r="G40" s="3"/>
      <c r="H40" s="16">
        <v>1679742</v>
      </c>
      <c r="I40" s="18"/>
      <c r="J40" s="38">
        <v>1449923</v>
      </c>
      <c r="K40" s="18"/>
      <c r="L40" s="133">
        <v>1340000</v>
      </c>
    </row>
    <row r="41" spans="2:13">
      <c r="B41" s="13" t="s">
        <v>47</v>
      </c>
      <c r="C41" s="18"/>
      <c r="D41" s="84">
        <v>157865</v>
      </c>
      <c r="F41" s="140">
        <v>194198</v>
      </c>
      <c r="G41" s="3"/>
      <c r="H41" s="16">
        <v>246000</v>
      </c>
      <c r="I41" s="18"/>
      <c r="J41" s="38">
        <v>188000</v>
      </c>
      <c r="K41" s="18"/>
      <c r="L41" s="133">
        <v>195000</v>
      </c>
    </row>
    <row r="42" spans="2:13">
      <c r="B42" s="13" t="s">
        <v>48</v>
      </c>
      <c r="C42" s="18"/>
      <c r="D42" s="91">
        <v>10752</v>
      </c>
      <c r="F42" s="140">
        <v>8456</v>
      </c>
      <c r="G42" s="3"/>
      <c r="H42" s="16">
        <v>10000</v>
      </c>
      <c r="I42" s="18"/>
      <c r="J42" s="38">
        <v>10000</v>
      </c>
      <c r="K42" s="18"/>
      <c r="L42" s="133">
        <v>10000</v>
      </c>
    </row>
    <row r="43" spans="2:13">
      <c r="B43" s="13" t="s">
        <v>49</v>
      </c>
      <c r="C43" s="18"/>
      <c r="D43" s="84">
        <v>24135</v>
      </c>
      <c r="F43" s="140">
        <v>23010</v>
      </c>
      <c r="G43" s="3"/>
      <c r="H43" s="16">
        <v>25000</v>
      </c>
      <c r="I43" s="18"/>
      <c r="J43" s="38">
        <v>23000</v>
      </c>
      <c r="K43" s="18"/>
      <c r="L43" s="49">
        <v>23000</v>
      </c>
    </row>
    <row r="44" spans="2:13">
      <c r="B44" s="13" t="s">
        <v>50</v>
      </c>
      <c r="C44" s="18"/>
      <c r="D44" s="84">
        <v>13385</v>
      </c>
      <c r="F44" s="140">
        <v>5615</v>
      </c>
      <c r="G44" s="3"/>
      <c r="H44" s="16">
        <v>6499</v>
      </c>
      <c r="I44" s="18"/>
      <c r="J44" s="38">
        <v>7000</v>
      </c>
      <c r="K44" s="18"/>
      <c r="L44" s="49">
        <v>7000</v>
      </c>
    </row>
    <row r="45" spans="2:13">
      <c r="B45" s="13" t="s">
        <v>51</v>
      </c>
      <c r="C45" s="18"/>
      <c r="D45" s="84">
        <v>50650</v>
      </c>
      <c r="F45" s="140">
        <v>14097</v>
      </c>
      <c r="G45" s="3"/>
      <c r="H45" s="16">
        <v>9400</v>
      </c>
      <c r="I45" s="18"/>
      <c r="J45" s="38">
        <v>10000</v>
      </c>
      <c r="K45" s="18"/>
      <c r="L45" s="49">
        <v>10000</v>
      </c>
    </row>
    <row r="46" spans="2:13">
      <c r="B46" s="13" t="s">
        <v>52</v>
      </c>
      <c r="C46" s="18"/>
      <c r="D46" s="84">
        <v>23286</v>
      </c>
      <c r="F46" s="140">
        <v>21343</v>
      </c>
      <c r="G46" s="3"/>
      <c r="H46" s="16">
        <v>17635</v>
      </c>
      <c r="I46" s="18"/>
      <c r="J46" s="38">
        <v>25000</v>
      </c>
      <c r="K46" s="18"/>
      <c r="L46" s="49">
        <v>25000</v>
      </c>
    </row>
    <row r="47" spans="2:13">
      <c r="B47" s="13" t="s">
        <v>53</v>
      </c>
      <c r="C47" s="18"/>
      <c r="D47" s="84">
        <v>0</v>
      </c>
      <c r="F47" s="140">
        <v>0</v>
      </c>
      <c r="G47" s="3"/>
      <c r="H47" s="16">
        <v>-98534</v>
      </c>
      <c r="I47" s="18"/>
      <c r="J47" s="38">
        <v>-13704</v>
      </c>
      <c r="K47" s="18"/>
      <c r="L47" s="133">
        <v>0</v>
      </c>
    </row>
    <row r="48" spans="2:13">
      <c r="B48" s="13" t="s">
        <v>54</v>
      </c>
      <c r="C48" s="18"/>
      <c r="D48" s="84">
        <v>-141507</v>
      </c>
      <c r="F48" s="140">
        <v>-31500</v>
      </c>
      <c r="G48" s="3"/>
      <c r="H48" s="16"/>
      <c r="I48" s="18"/>
      <c r="J48" s="38">
        <v>0</v>
      </c>
      <c r="K48" s="18"/>
      <c r="L48" s="49">
        <v>-25000</v>
      </c>
    </row>
    <row r="49" spans="2:12">
      <c r="B49" s="13" t="s">
        <v>55</v>
      </c>
      <c r="C49" s="18"/>
      <c r="D49" s="84">
        <v>0</v>
      </c>
      <c r="F49" s="140">
        <v>-33000</v>
      </c>
      <c r="G49" s="3"/>
      <c r="H49" s="16">
        <v>-55506</v>
      </c>
      <c r="I49" s="18"/>
      <c r="J49" s="38">
        <v>0</v>
      </c>
      <c r="K49" s="18"/>
      <c r="L49" s="49">
        <v>0</v>
      </c>
    </row>
    <row r="50" spans="2:12">
      <c r="B50" s="33" t="s">
        <v>56</v>
      </c>
      <c r="C50" s="41"/>
      <c r="D50" s="128">
        <f>SUM(D40:D49)</f>
        <v>1126391</v>
      </c>
      <c r="E50" s="127"/>
      <c r="F50" s="145">
        <f>SUM(F40:F49)</f>
        <v>1332067</v>
      </c>
      <c r="G50" s="34"/>
      <c r="H50" s="154">
        <f>SUM(H40:H49)</f>
        <v>1840236</v>
      </c>
      <c r="I50" s="36"/>
      <c r="J50" s="61">
        <f>SUM(J40:J49)</f>
        <v>1699219</v>
      </c>
      <c r="K50" s="41"/>
      <c r="L50" s="51">
        <f>SUM(L40:L49)</f>
        <v>1585000</v>
      </c>
    </row>
    <row r="51" spans="2:12">
      <c r="B51" s="37"/>
      <c r="C51" s="18"/>
      <c r="D51" s="158"/>
      <c r="E51" s="159"/>
      <c r="F51" s="160"/>
      <c r="G51" s="3"/>
      <c r="H51" s="172"/>
      <c r="I51" s="161"/>
      <c r="J51" s="162"/>
      <c r="K51" s="18"/>
      <c r="L51" s="163"/>
    </row>
    <row r="52" spans="2:12">
      <c r="B52" s="30" t="s">
        <v>27</v>
      </c>
      <c r="C52" s="40"/>
      <c r="D52" s="164"/>
      <c r="E52" s="165"/>
      <c r="F52" s="166"/>
      <c r="G52" s="31"/>
      <c r="H52" s="173"/>
      <c r="I52" s="167"/>
      <c r="J52" s="168"/>
      <c r="K52" s="40"/>
      <c r="L52" s="169"/>
    </row>
    <row r="53" spans="2:12">
      <c r="B53" s="129" t="s">
        <v>57</v>
      </c>
      <c r="C53" s="18"/>
      <c r="D53" s="158"/>
      <c r="E53" s="159"/>
      <c r="F53" s="160"/>
      <c r="G53" s="3"/>
      <c r="H53" s="171">
        <v>2215</v>
      </c>
      <c r="I53" s="161"/>
      <c r="J53" s="175">
        <v>1000</v>
      </c>
      <c r="K53" s="18"/>
      <c r="L53" s="176">
        <v>1000</v>
      </c>
    </row>
    <row r="54" spans="2:12">
      <c r="B54" s="129" t="s">
        <v>58</v>
      </c>
      <c r="C54" s="18"/>
      <c r="D54" s="158"/>
      <c r="E54" s="159"/>
      <c r="F54" s="160"/>
      <c r="G54" s="3"/>
      <c r="H54" s="171">
        <v>341</v>
      </c>
      <c r="I54" s="161"/>
      <c r="J54" s="175">
        <v>0</v>
      </c>
      <c r="K54" s="18"/>
      <c r="L54" s="176">
        <v>0</v>
      </c>
    </row>
    <row r="55" spans="2:12">
      <c r="B55" s="129" t="s">
        <v>59</v>
      </c>
      <c r="C55" s="18"/>
      <c r="D55" s="158"/>
      <c r="E55" s="159"/>
      <c r="F55" s="160"/>
      <c r="G55" s="3"/>
      <c r="H55" s="171">
        <v>3891</v>
      </c>
      <c r="I55" s="161"/>
      <c r="J55" s="175">
        <v>4000</v>
      </c>
      <c r="K55" s="18"/>
      <c r="L55" s="176">
        <v>4000</v>
      </c>
    </row>
    <row r="56" spans="2:12">
      <c r="B56" s="33" t="s">
        <v>60</v>
      </c>
      <c r="C56" s="41"/>
      <c r="D56" s="170"/>
      <c r="E56" s="34"/>
      <c r="F56" s="145"/>
      <c r="G56" s="34"/>
      <c r="H56" s="35">
        <f>SUM(H53:H55)</f>
        <v>6447</v>
      </c>
      <c r="I56" s="127"/>
      <c r="J56" s="88">
        <f t="shared" ref="J56:L56" si="1">SUM(J53:J55)</f>
        <v>5000</v>
      </c>
      <c r="K56" s="127"/>
      <c r="L56" s="174">
        <f t="shared" si="1"/>
        <v>5000</v>
      </c>
    </row>
    <row r="57" spans="2:12">
      <c r="B57" s="3" t="s">
        <v>61</v>
      </c>
      <c r="C57" s="18"/>
      <c r="D57" s="84"/>
      <c r="F57" s="136"/>
      <c r="G57" s="3"/>
      <c r="H57" s="16"/>
      <c r="I57" s="18"/>
      <c r="J57" s="38"/>
      <c r="K57" s="41"/>
      <c r="L57" s="19"/>
    </row>
    <row r="58" spans="2:12">
      <c r="B58" s="30" t="s">
        <v>29</v>
      </c>
      <c r="C58" s="40"/>
      <c r="D58" s="93"/>
      <c r="E58" s="31"/>
      <c r="F58" s="146"/>
      <c r="G58" s="31"/>
      <c r="H58" s="32"/>
      <c r="I58" s="40"/>
      <c r="J58" s="69"/>
      <c r="K58" s="18"/>
      <c r="L58" s="52"/>
    </row>
    <row r="59" spans="2:12">
      <c r="B59" s="129" t="s">
        <v>62</v>
      </c>
      <c r="C59" s="18"/>
      <c r="D59" s="84">
        <v>22607</v>
      </c>
      <c r="F59" s="136">
        <v>0</v>
      </c>
      <c r="G59" s="3"/>
      <c r="H59" s="16">
        <v>0</v>
      </c>
      <c r="I59" s="18"/>
      <c r="J59" s="38">
        <v>0</v>
      </c>
      <c r="K59" s="18"/>
      <c r="L59" s="49">
        <v>0</v>
      </c>
    </row>
    <row r="60" spans="2:12">
      <c r="B60" s="13" t="s">
        <v>63</v>
      </c>
      <c r="C60" s="18"/>
      <c r="D60" s="84">
        <v>12121</v>
      </c>
      <c r="E60" s="18"/>
      <c r="F60" s="137">
        <v>24164</v>
      </c>
      <c r="G60" s="94"/>
      <c r="H60" s="102">
        <v>12888</v>
      </c>
      <c r="I60" s="94"/>
      <c r="J60" s="95">
        <v>15000</v>
      </c>
      <c r="K60" s="94"/>
      <c r="L60" s="96">
        <v>15000</v>
      </c>
    </row>
    <row r="61" spans="2:12">
      <c r="B61" s="13" t="s">
        <v>64</v>
      </c>
      <c r="C61" s="18"/>
      <c r="D61" s="84">
        <v>14986</v>
      </c>
      <c r="E61" s="18"/>
      <c r="F61" s="137">
        <v>13466</v>
      </c>
      <c r="G61" s="94"/>
      <c r="H61" s="102">
        <v>7573</v>
      </c>
      <c r="I61" s="94"/>
      <c r="J61" s="95">
        <v>8000</v>
      </c>
      <c r="K61" s="94"/>
      <c r="L61" s="96">
        <v>8000</v>
      </c>
    </row>
    <row r="62" spans="2:12">
      <c r="B62" s="13" t="s">
        <v>65</v>
      </c>
      <c r="C62" s="18"/>
      <c r="D62" s="84">
        <v>11163</v>
      </c>
      <c r="E62" s="18"/>
      <c r="F62" s="137">
        <v>12453</v>
      </c>
      <c r="G62" s="94"/>
      <c r="H62" s="102">
        <v>12705</v>
      </c>
      <c r="I62" s="94"/>
      <c r="J62" s="95">
        <v>10000</v>
      </c>
      <c r="K62" s="94"/>
      <c r="L62" s="96">
        <v>10000</v>
      </c>
    </row>
    <row r="63" spans="2:12">
      <c r="B63" s="13" t="s">
        <v>66</v>
      </c>
      <c r="C63" s="18"/>
      <c r="D63" s="84"/>
      <c r="E63" s="18"/>
      <c r="F63" s="137">
        <v>0</v>
      </c>
      <c r="G63" s="94"/>
      <c r="H63" s="102">
        <v>610</v>
      </c>
      <c r="I63" s="94"/>
      <c r="J63" s="95">
        <v>0</v>
      </c>
      <c r="K63" s="94"/>
      <c r="L63" s="96">
        <v>0</v>
      </c>
    </row>
    <row r="64" spans="2:12">
      <c r="B64" s="13" t="s">
        <v>67</v>
      </c>
      <c r="C64" s="18"/>
      <c r="D64" s="84">
        <v>19629</v>
      </c>
      <c r="E64" s="18"/>
      <c r="F64" s="137">
        <v>6796</v>
      </c>
      <c r="G64" s="94"/>
      <c r="H64" s="102">
        <v>5500</v>
      </c>
      <c r="I64" s="94"/>
      <c r="J64" s="95">
        <v>5000</v>
      </c>
      <c r="K64" s="94"/>
      <c r="L64" s="96">
        <v>5000</v>
      </c>
    </row>
    <row r="65" spans="2:14">
      <c r="B65" s="13" t="s">
        <v>68</v>
      </c>
      <c r="C65" s="18"/>
      <c r="D65" s="84">
        <v>66979</v>
      </c>
      <c r="E65" s="18"/>
      <c r="F65" s="137">
        <v>30000</v>
      </c>
      <c r="G65" s="94"/>
      <c r="H65" s="102">
        <v>30000</v>
      </c>
      <c r="I65" s="94"/>
      <c r="J65" s="95">
        <v>31000</v>
      </c>
      <c r="K65" s="94"/>
      <c r="L65" s="96">
        <v>32000</v>
      </c>
    </row>
    <row r="66" spans="2:14">
      <c r="B66" s="13" t="s">
        <v>69</v>
      </c>
      <c r="C66" s="18"/>
      <c r="D66" s="84">
        <v>55129</v>
      </c>
      <c r="E66" s="18"/>
      <c r="F66" s="137">
        <v>37605</v>
      </c>
      <c r="G66" s="94"/>
      <c r="H66" s="102">
        <v>24823</v>
      </c>
      <c r="I66" s="94"/>
      <c r="J66" s="95">
        <v>25000</v>
      </c>
      <c r="K66" s="94"/>
      <c r="L66" s="96">
        <v>25000</v>
      </c>
    </row>
    <row r="67" spans="2:14">
      <c r="B67" s="13" t="s">
        <v>70</v>
      </c>
      <c r="C67" s="18"/>
      <c r="D67" s="84">
        <v>0</v>
      </c>
      <c r="E67" s="18"/>
      <c r="F67" s="137">
        <v>0</v>
      </c>
      <c r="G67" s="94"/>
      <c r="H67" s="102">
        <v>2344</v>
      </c>
      <c r="I67" s="94"/>
      <c r="J67" s="95">
        <v>5000</v>
      </c>
      <c r="K67" s="94"/>
      <c r="L67" s="96">
        <v>0</v>
      </c>
    </row>
    <row r="68" spans="2:14">
      <c r="B68" s="13" t="s">
        <v>71</v>
      </c>
      <c r="C68" s="18"/>
      <c r="D68" s="84">
        <v>10596</v>
      </c>
      <c r="E68" s="18"/>
      <c r="F68" s="137">
        <v>13368</v>
      </c>
      <c r="G68" s="94"/>
      <c r="H68" s="102">
        <v>2990</v>
      </c>
      <c r="I68" s="94"/>
      <c r="J68" s="95">
        <v>5000</v>
      </c>
      <c r="K68" s="94"/>
      <c r="L68" s="96">
        <v>5000</v>
      </c>
    </row>
    <row r="69" spans="2:14">
      <c r="B69" s="13" t="s">
        <v>72</v>
      </c>
      <c r="C69" s="18"/>
      <c r="D69" s="84">
        <v>29086</v>
      </c>
      <c r="E69" s="18"/>
      <c r="F69" s="137">
        <v>31618</v>
      </c>
      <c r="G69" s="94"/>
      <c r="H69" s="102">
        <v>28348</v>
      </c>
      <c r="I69" s="94"/>
      <c r="J69" s="95">
        <v>30000</v>
      </c>
      <c r="K69" s="94"/>
      <c r="L69" s="96">
        <v>30000</v>
      </c>
    </row>
    <row r="70" spans="2:14">
      <c r="B70" s="13" t="s">
        <v>73</v>
      </c>
      <c r="D70" s="84">
        <v>0</v>
      </c>
      <c r="E70" s="18"/>
      <c r="F70" s="140">
        <v>6702</v>
      </c>
      <c r="G70" s="18"/>
      <c r="H70" s="16">
        <v>7470</v>
      </c>
      <c r="I70" s="18"/>
      <c r="J70" s="38">
        <v>8000</v>
      </c>
      <c r="K70" s="18"/>
      <c r="L70" s="133">
        <v>8500</v>
      </c>
    </row>
    <row r="71" spans="2:14">
      <c r="B71" s="13" t="s">
        <v>74</v>
      </c>
      <c r="C71" s="18"/>
      <c r="D71" s="84">
        <v>17870</v>
      </c>
      <c r="E71" s="18"/>
      <c r="F71" s="137">
        <v>1856</v>
      </c>
      <c r="G71" s="94"/>
      <c r="H71" s="102">
        <v>191</v>
      </c>
      <c r="I71" s="94"/>
      <c r="J71" s="95">
        <v>500</v>
      </c>
      <c r="K71" s="94"/>
      <c r="L71" s="96">
        <v>500</v>
      </c>
    </row>
    <row r="72" spans="2:14">
      <c r="B72" s="13" t="s">
        <v>75</v>
      </c>
      <c r="C72" s="18"/>
      <c r="D72" s="84">
        <v>0</v>
      </c>
      <c r="E72" s="18"/>
      <c r="F72" s="137">
        <v>5771</v>
      </c>
      <c r="G72" s="94"/>
      <c r="H72" s="102">
        <v>2506</v>
      </c>
      <c r="I72" s="94"/>
      <c r="J72" s="95">
        <v>3000</v>
      </c>
      <c r="K72" s="94"/>
      <c r="L72" s="96">
        <v>3000</v>
      </c>
    </row>
    <row r="73" spans="2:14">
      <c r="B73" s="13" t="s">
        <v>76</v>
      </c>
      <c r="C73" s="18"/>
      <c r="D73" s="84"/>
      <c r="E73" s="18"/>
      <c r="F73" s="137"/>
      <c r="G73" s="94"/>
      <c r="H73" s="102">
        <v>-2215</v>
      </c>
      <c r="I73" s="94"/>
      <c r="J73" s="95"/>
      <c r="K73" s="94"/>
      <c r="L73" s="96"/>
    </row>
    <row r="74" spans="2:14">
      <c r="B74" s="33" t="s">
        <v>77</v>
      </c>
      <c r="C74" s="41"/>
      <c r="D74" s="130">
        <f>SUM(D59:D72)</f>
        <v>260166</v>
      </c>
      <c r="E74" s="43"/>
      <c r="F74" s="147">
        <f>SUM(F59:F72)</f>
        <v>183799</v>
      </c>
      <c r="G74" s="43"/>
      <c r="H74" s="42">
        <f>SUM(H59:H73)</f>
        <v>135733</v>
      </c>
      <c r="I74" s="43"/>
      <c r="J74" s="70">
        <f>SUM(J59:J72)</f>
        <v>145500</v>
      </c>
      <c r="K74" s="114"/>
      <c r="L74" s="53">
        <f>SUM(L59:L72)</f>
        <v>142000</v>
      </c>
    </row>
    <row r="75" spans="2:14">
      <c r="B75" s="37"/>
      <c r="C75" s="18"/>
      <c r="D75" s="84"/>
      <c r="E75" s="18"/>
      <c r="F75" s="148"/>
      <c r="G75" s="45"/>
      <c r="H75" s="44"/>
      <c r="I75" s="45"/>
      <c r="J75" s="46"/>
      <c r="K75" s="94"/>
      <c r="L75" s="54"/>
    </row>
    <row r="76" spans="2:14">
      <c r="C76" s="18"/>
      <c r="D76" s="84"/>
      <c r="E76" s="18"/>
      <c r="F76" s="137"/>
      <c r="G76" s="94"/>
      <c r="H76" s="102"/>
      <c r="I76" s="94"/>
      <c r="J76" s="95"/>
      <c r="K76" s="114"/>
      <c r="L76" s="115"/>
    </row>
    <row r="77" spans="2:14">
      <c r="B77" s="30" t="s">
        <v>78</v>
      </c>
      <c r="C77" s="40"/>
      <c r="D77" s="93"/>
      <c r="E77" s="40"/>
      <c r="F77" s="149"/>
      <c r="G77" s="117"/>
      <c r="H77" s="116"/>
      <c r="I77" s="117"/>
      <c r="J77" s="118"/>
      <c r="K77" s="94"/>
      <c r="L77" s="119"/>
    </row>
    <row r="78" spans="2:14">
      <c r="B78" s="13" t="s">
        <v>79</v>
      </c>
      <c r="C78" s="18"/>
      <c r="D78" s="84">
        <v>112596</v>
      </c>
      <c r="E78" s="18"/>
      <c r="F78" s="137">
        <v>122730</v>
      </c>
      <c r="G78" s="94"/>
      <c r="H78" s="102">
        <v>123824</v>
      </c>
      <c r="I78" s="94"/>
      <c r="J78" s="95">
        <v>0</v>
      </c>
      <c r="K78" s="94"/>
      <c r="L78" s="120">
        <v>0</v>
      </c>
    </row>
    <row r="79" spans="2:14">
      <c r="B79" s="13" t="s">
        <v>80</v>
      </c>
      <c r="C79" s="18"/>
      <c r="D79" s="84">
        <v>0</v>
      </c>
      <c r="E79" s="18"/>
      <c r="F79" s="137">
        <v>0</v>
      </c>
      <c r="G79" s="94"/>
      <c r="H79" s="102">
        <v>0</v>
      </c>
      <c r="I79" s="94"/>
      <c r="J79" s="95">
        <v>122550</v>
      </c>
      <c r="K79" s="94"/>
      <c r="L79" s="120">
        <v>64800</v>
      </c>
      <c r="N79" s="3" t="s">
        <v>81</v>
      </c>
    </row>
    <row r="80" spans="2:14">
      <c r="B80" s="13" t="s">
        <v>82</v>
      </c>
      <c r="C80" s="18"/>
      <c r="D80" s="84">
        <v>1939</v>
      </c>
      <c r="E80" s="18"/>
      <c r="F80" s="137">
        <v>30</v>
      </c>
      <c r="G80" s="94"/>
      <c r="H80" s="102">
        <v>8320</v>
      </c>
      <c r="I80" s="94"/>
      <c r="J80" s="95">
        <v>500</v>
      </c>
      <c r="K80" s="94"/>
      <c r="L80" s="96">
        <v>500</v>
      </c>
      <c r="N80" s="97"/>
    </row>
    <row r="81" spans="2:12">
      <c r="B81" s="33" t="s">
        <v>83</v>
      </c>
      <c r="C81" s="41"/>
      <c r="D81" s="128">
        <f>SUM(D78:D80)</f>
        <v>114535</v>
      </c>
      <c r="E81" s="41"/>
      <c r="F81" s="147">
        <f t="shared" ref="F81:H81" si="2">SUM(F78:F80)</f>
        <v>122760</v>
      </c>
      <c r="G81" s="114"/>
      <c r="H81" s="42">
        <f t="shared" si="2"/>
        <v>132144</v>
      </c>
      <c r="I81" s="43"/>
      <c r="J81" s="70">
        <f>SUM(J78:J80)</f>
        <v>123050</v>
      </c>
      <c r="K81" s="114"/>
      <c r="L81" s="53">
        <f>SUM(L78:L80)</f>
        <v>65300</v>
      </c>
    </row>
    <row r="82" spans="2:12">
      <c r="B82" s="37"/>
      <c r="C82" s="18"/>
      <c r="D82" s="84"/>
      <c r="E82" s="18"/>
      <c r="F82" s="148"/>
      <c r="G82" s="94"/>
      <c r="H82" s="44"/>
      <c r="I82" s="45"/>
      <c r="J82" s="46"/>
      <c r="K82" s="94"/>
      <c r="L82" s="54"/>
    </row>
    <row r="83" spans="2:12">
      <c r="B83" s="29"/>
      <c r="C83" s="18"/>
      <c r="D83" s="84"/>
      <c r="F83" s="148"/>
      <c r="G83" s="121"/>
      <c r="H83" s="44"/>
      <c r="I83" s="121"/>
      <c r="J83" s="46"/>
      <c r="K83" s="121"/>
      <c r="L83" s="54"/>
    </row>
    <row r="84" spans="2:12">
      <c r="B84" s="4" t="s">
        <v>84</v>
      </c>
      <c r="C84" s="40"/>
      <c r="D84" s="93"/>
      <c r="E84" s="31"/>
      <c r="F84" s="150"/>
      <c r="G84" s="123"/>
      <c r="H84" s="122"/>
      <c r="I84" s="123"/>
      <c r="J84" s="124"/>
      <c r="K84" s="123"/>
      <c r="L84" s="125"/>
    </row>
    <row r="85" spans="2:12">
      <c r="B85" s="13" t="s">
        <v>85</v>
      </c>
      <c r="C85" s="18"/>
      <c r="D85" s="84">
        <v>4060</v>
      </c>
      <c r="F85" s="140">
        <v>2</v>
      </c>
      <c r="G85" s="3"/>
      <c r="H85" s="16">
        <v>0</v>
      </c>
      <c r="J85" s="38">
        <v>0</v>
      </c>
      <c r="L85" s="49">
        <v>0</v>
      </c>
    </row>
    <row r="86" spans="2:12">
      <c r="B86" s="13" t="s">
        <v>86</v>
      </c>
      <c r="C86" s="18"/>
      <c r="D86" s="84">
        <v>1345</v>
      </c>
      <c r="F86" s="136">
        <v>575</v>
      </c>
      <c r="G86" s="3"/>
      <c r="H86" s="12">
        <v>0</v>
      </c>
      <c r="J86" s="63">
        <v>0</v>
      </c>
      <c r="L86" s="55">
        <v>0</v>
      </c>
    </row>
    <row r="87" spans="2:12">
      <c r="B87" s="13" t="s">
        <v>87</v>
      </c>
      <c r="C87" s="18"/>
      <c r="D87" s="84">
        <v>1900</v>
      </c>
      <c r="F87" s="140">
        <v>1050</v>
      </c>
      <c r="G87" s="3"/>
      <c r="H87" s="16">
        <v>1500</v>
      </c>
      <c r="J87" s="38">
        <v>1000</v>
      </c>
      <c r="L87" s="49">
        <v>1000</v>
      </c>
    </row>
    <row r="88" spans="2:12">
      <c r="B88" s="90" t="s">
        <v>88</v>
      </c>
      <c r="C88" s="41"/>
      <c r="D88" s="128">
        <f>SUM(D85:D87)</f>
        <v>7305</v>
      </c>
      <c r="E88" s="34"/>
      <c r="F88" s="145">
        <f>SUM(F85:F87)</f>
        <v>1627</v>
      </c>
      <c r="G88" s="87"/>
      <c r="H88" s="35">
        <f>SUM(H85:H87)</f>
        <v>1500</v>
      </c>
      <c r="I88" s="87"/>
      <c r="J88" s="88">
        <f>SUM(J85:J87)</f>
        <v>1000</v>
      </c>
      <c r="K88" s="87"/>
      <c r="L88" s="89">
        <f>SUM(L85:L87)</f>
        <v>1000</v>
      </c>
    </row>
    <row r="89" spans="2:12">
      <c r="D89" s="91"/>
      <c r="F89" s="136"/>
      <c r="G89" s="3"/>
      <c r="H89" s="12"/>
      <c r="J89" s="63"/>
      <c r="L89" s="85"/>
    </row>
    <row r="90" spans="2:12">
      <c r="D90" s="77" t="s">
        <v>2</v>
      </c>
      <c r="F90" s="143" t="s">
        <v>3</v>
      </c>
      <c r="G90" s="86"/>
      <c r="H90" s="56" t="s">
        <v>45</v>
      </c>
      <c r="I90" s="57"/>
      <c r="J90" s="58" t="s">
        <v>5</v>
      </c>
      <c r="K90" s="57"/>
      <c r="L90" s="59" t="s">
        <v>6</v>
      </c>
    </row>
    <row r="91" spans="2:12">
      <c r="D91" s="91"/>
      <c r="F91" s="136"/>
      <c r="H91" s="12"/>
      <c r="J91" s="63"/>
      <c r="L91" s="85"/>
    </row>
  </sheetData>
  <pageMargins left="0.7" right="0.7" top="0.75" bottom="0.75" header="0.3" footer="0.3"/>
  <pageSetup paperSize="8" scale="8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77EC88BD3B28847A2F9FB9A688025B1" ma:contentTypeVersion="15" ma:contentTypeDescription="Opret et nyt dokument." ma:contentTypeScope="" ma:versionID="08619a73cf5c66d818f65792499a88d7">
  <xsd:schema xmlns:xsd="http://www.w3.org/2001/XMLSchema" xmlns:xs="http://www.w3.org/2001/XMLSchema" xmlns:p="http://schemas.microsoft.com/office/2006/metadata/properties" xmlns:ns2="a1504fec-7f61-40d3-ba79-d825d0748d7d" xmlns:ns3="a11081fe-5828-492a-acc5-e8468b4f150b" xmlns:ns4="b5097340-94c3-4a2e-bcb4-667122e6c5cc" targetNamespace="http://schemas.microsoft.com/office/2006/metadata/properties" ma:root="true" ma:fieldsID="98a6ea85bbab509959b0008757ee121f" ns2:_="" ns3:_="" ns4:_="">
    <xsd:import namespace="a1504fec-7f61-40d3-ba79-d825d0748d7d"/>
    <xsd:import namespace="a11081fe-5828-492a-acc5-e8468b4f150b"/>
    <xsd:import namespace="b5097340-94c3-4a2e-bcb4-667122e6c5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04fec-7f61-40d3-ba79-d825d0748d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ledmærker" ma:readOnly="false" ma:fieldId="{5cf76f15-5ced-4ddc-b409-7134ff3c332f}" ma:taxonomyMulti="true" ma:sspId="f98e819c-8581-4524-bc43-0a7807ec6f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1081fe-5828-492a-acc5-e8468b4f150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ef4db5d-7465-4ba9-a9d7-708a2b4b7016}" ma:internalName="TaxCatchAll" ma:showField="CatchAllData" ma:web="a11081fe-5828-492a-acc5-e8468b4f15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097340-94c3-4a2e-bcb4-667122e6c5c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11081fe-5828-492a-acc5-e8468b4f150b" xsi:nil="true"/>
    <lcf76f155ced4ddcb4097134ff3c332f xmlns="a1504fec-7f61-40d3-ba79-d825d0748d7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4EDBE7-DE6A-4489-9F92-6CE0EAAB29D0}"/>
</file>

<file path=customXml/itemProps2.xml><?xml version="1.0" encoding="utf-8"?>
<ds:datastoreItem xmlns:ds="http://schemas.openxmlformats.org/officeDocument/2006/customXml" ds:itemID="{84471758-591E-4682-B3F3-BDBCA23F65B6}"/>
</file>

<file path=customXml/itemProps3.xml><?xml version="1.0" encoding="utf-8"?>
<ds:datastoreItem xmlns:ds="http://schemas.openxmlformats.org/officeDocument/2006/customXml" ds:itemID="{334A4143-9A31-44DD-9D4B-8610F4C212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Carsten Leidesdorff Skov</dc:creator>
  <cp:keywords/>
  <dc:description/>
  <cp:lastModifiedBy>Tove Kristensen</cp:lastModifiedBy>
  <cp:revision/>
  <dcterms:created xsi:type="dcterms:W3CDTF">2023-10-20T19:51:33Z</dcterms:created>
  <dcterms:modified xsi:type="dcterms:W3CDTF">2024-11-18T10:58:16Z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0x010100677EC88BD3B28847A2F9FB9A688025B1</vt:lpwstr>
  </property>
  <property fmtid="{D5CDD505-2E9C-101B-9397-08002B2CF9AE}" pid="3" name="MediaServiceImageTags">
    <vt:lpwstr/>
  </property>
</Properties>
</file>